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1"/>
  </bookViews>
  <sheets>
    <sheet name="PRIHODI-I IZMJ." sheetId="1" r:id="rId1"/>
    <sheet name="RASHODI-I IZMJ." sheetId="2" r:id="rId2"/>
  </sheets>
  <definedNames>
    <definedName name="_xlnm.Print_Titles" localSheetId="1">'RASHODI-I IZMJ.'!$2:$2</definedName>
  </definedNames>
  <calcPr calcId="125725"/>
</workbook>
</file>

<file path=xl/calcChain.xml><?xml version="1.0" encoding="utf-8"?>
<calcChain xmlns="http://schemas.openxmlformats.org/spreadsheetml/2006/main">
  <c r="F22" i="1"/>
  <c r="F21"/>
  <c r="F20" s="1"/>
  <c r="F19" s="1"/>
  <c r="E22"/>
  <c r="E21"/>
  <c r="E20" s="1"/>
  <c r="E19" s="1"/>
  <c r="F4" i="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3"/>
  <c r="E42"/>
  <c r="E40"/>
  <c r="E35"/>
  <c r="E30"/>
  <c r="E4"/>
  <c r="E3" l="1"/>
  <c r="D22" i="1"/>
  <c r="D8" i="2"/>
  <c r="D7"/>
  <c r="D42"/>
  <c r="D40" l="1"/>
  <c r="D35" s="1"/>
  <c r="D4" l="1"/>
  <c r="D30"/>
  <c r="D3" l="1"/>
  <c r="D21" i="1"/>
  <c r="D20" s="1"/>
  <c r="D19" s="1"/>
</calcChain>
</file>

<file path=xl/sharedStrings.xml><?xml version="1.0" encoding="utf-8"?>
<sst xmlns="http://schemas.openxmlformats.org/spreadsheetml/2006/main" count="257" uniqueCount="195">
  <si>
    <t/>
  </si>
  <si>
    <t>MOSLAVAČKA 11</t>
  </si>
  <si>
    <t>10310 Ivanić-Grad</t>
  </si>
  <si>
    <t>OIB: 60194917869</t>
  </si>
  <si>
    <t>POZICIJA</t>
  </si>
  <si>
    <t>BROJ KONTA</t>
  </si>
  <si>
    <t>VRSTA PRIHODA / PRIMITAKA</t>
  </si>
  <si>
    <t>SVEUKUPNO PRIHODI</t>
  </si>
  <si>
    <t xml:space="preserve">Izvor </t>
  </si>
  <si>
    <t>1.1.</t>
  </si>
  <si>
    <t>POREZI OD NESAMOSTALNOG RADA</t>
  </si>
  <si>
    <t>P0055</t>
  </si>
  <si>
    <t>67111</t>
  </si>
  <si>
    <t>Tekuće pomoći iz gradskog proračuna</t>
  </si>
  <si>
    <t>7.2.</t>
  </si>
  <si>
    <t>Vlastiti prihod Pučkog otvorenog učilišta</t>
  </si>
  <si>
    <t>P0056</t>
  </si>
  <si>
    <t>63311</t>
  </si>
  <si>
    <t>Tekuće potpore iz državnog proračuna Ministarstvo kulture</t>
  </si>
  <si>
    <t>63321</t>
  </si>
  <si>
    <t>P0056-2</t>
  </si>
  <si>
    <t>Kapitalne pomoći -Ministarstvo kulture</t>
  </si>
  <si>
    <t>P0057</t>
  </si>
  <si>
    <t>66151</t>
  </si>
  <si>
    <t>P0057-1</t>
  </si>
  <si>
    <t>72311</t>
  </si>
  <si>
    <t>Prihodi od prodaje  prijevoznih sredstava</t>
  </si>
  <si>
    <t>VRSTA RASHODA / IZDATAKA</t>
  </si>
  <si>
    <t>SVEUKUPNO RASHODI / IZDACI</t>
  </si>
  <si>
    <t>R0216</t>
  </si>
  <si>
    <t>31111</t>
  </si>
  <si>
    <t>Plaće za zaposlene</t>
  </si>
  <si>
    <t>R0217</t>
  </si>
  <si>
    <t>31219</t>
  </si>
  <si>
    <t>Ostali nenavedeni rashodi za zaposlene</t>
  </si>
  <si>
    <t>R0218</t>
  </si>
  <si>
    <t>31321</t>
  </si>
  <si>
    <t>Doprinosi za obvezno zdravstveno osiguranje</t>
  </si>
  <si>
    <t>R0219</t>
  </si>
  <si>
    <t>31332</t>
  </si>
  <si>
    <t>Doprinosi za zapošljavanje</t>
  </si>
  <si>
    <t>R0231-06</t>
  </si>
  <si>
    <t>32121</t>
  </si>
  <si>
    <t>Naknade za prijevoz na posao i s posla</t>
  </si>
  <si>
    <t>R0220</t>
  </si>
  <si>
    <t>32131</t>
  </si>
  <si>
    <t>"Seminari, savjetovanja i simpoziji"</t>
  </si>
  <si>
    <t>R0221</t>
  </si>
  <si>
    <t>32211</t>
  </si>
  <si>
    <t>Uredski materijal</t>
  </si>
  <si>
    <t>R0221-1</t>
  </si>
  <si>
    <t>32214</t>
  </si>
  <si>
    <t>Materijal i sredstva za čišćenje</t>
  </si>
  <si>
    <t>R0222</t>
  </si>
  <si>
    <t>32231</t>
  </si>
  <si>
    <t>Električna energija</t>
  </si>
  <si>
    <t>R0223</t>
  </si>
  <si>
    <t>32233</t>
  </si>
  <si>
    <t>Plin</t>
  </si>
  <si>
    <t>R0224</t>
  </si>
  <si>
    <t>32234</t>
  </si>
  <si>
    <t>Motorni benzin i dizel gorivo</t>
  </si>
  <si>
    <t>R0225</t>
  </si>
  <si>
    <t>32311</t>
  </si>
  <si>
    <t>"Usluge telefona, telefaksa"</t>
  </si>
  <si>
    <t>R0226</t>
  </si>
  <si>
    <t>32321</t>
  </si>
  <si>
    <t>Usluge tekućeg i investicijskog održavanja</t>
  </si>
  <si>
    <t>32322</t>
  </si>
  <si>
    <t>R0226-2</t>
  </si>
  <si>
    <t>32334</t>
  </si>
  <si>
    <t>Usluge tekućeg i investicijskog održavanja građevinskih objeata</t>
  </si>
  <si>
    <t>R0227</t>
  </si>
  <si>
    <t>32349</t>
  </si>
  <si>
    <t>Ostale komunalne usluge</t>
  </si>
  <si>
    <t>R0228</t>
  </si>
  <si>
    <t>32399</t>
  </si>
  <si>
    <t>Troškovi programa</t>
  </si>
  <si>
    <t>R0228-2</t>
  </si>
  <si>
    <t>Ostale nespomenute usluge</t>
  </si>
  <si>
    <t>R0230</t>
  </si>
  <si>
    <t>32922</t>
  </si>
  <si>
    <t>Premije osiguranja ostale imovine</t>
  </si>
  <si>
    <t>R0231</t>
  </si>
  <si>
    <t>32941</t>
  </si>
  <si>
    <t>Članarine,novine i časopisi</t>
  </si>
  <si>
    <t>R0226-4</t>
  </si>
  <si>
    <t>32999</t>
  </si>
  <si>
    <t>R0229</t>
  </si>
  <si>
    <t>34311</t>
  </si>
  <si>
    <t>Usluge banaka</t>
  </si>
  <si>
    <t>R0229-1</t>
  </si>
  <si>
    <t>34312</t>
  </si>
  <si>
    <t>Usluge usluge platnog prometa</t>
  </si>
  <si>
    <t>R0232</t>
  </si>
  <si>
    <t>42211</t>
  </si>
  <si>
    <t>Računala i računalna oprema</t>
  </si>
  <si>
    <t>R0233</t>
  </si>
  <si>
    <t>42212</t>
  </si>
  <si>
    <t>Oprema za učionice i knjižnicu</t>
  </si>
  <si>
    <t>42219</t>
  </si>
  <si>
    <t>R0228-7</t>
  </si>
  <si>
    <t>51811</t>
  </si>
  <si>
    <t>1.2.</t>
  </si>
  <si>
    <t>Porezi na imovinu</t>
  </si>
  <si>
    <t>R0228-1</t>
  </si>
  <si>
    <t>R0228-3</t>
  </si>
  <si>
    <t>Sufinanciranje dramskog studija</t>
  </si>
  <si>
    <t>R0228-4</t>
  </si>
  <si>
    <t>4.1.</t>
  </si>
  <si>
    <t>Komunalni doprinos</t>
  </si>
  <si>
    <t>R0232-07</t>
  </si>
  <si>
    <t>42124</t>
  </si>
  <si>
    <t>Trošak nadzora</t>
  </si>
  <si>
    <t>R0232-08</t>
  </si>
  <si>
    <t>Uređenje potkrovlja</t>
  </si>
  <si>
    <t>6.1.</t>
  </si>
  <si>
    <t>Kreditno zaduženje</t>
  </si>
  <si>
    <t>R0232-04</t>
  </si>
  <si>
    <t>R0231-16</t>
  </si>
  <si>
    <t>R0231-17</t>
  </si>
  <si>
    <t>R0231-18</t>
  </si>
  <si>
    <t>R0231-19</t>
  </si>
  <si>
    <t>R0231-20</t>
  </si>
  <si>
    <t>32111</t>
  </si>
  <si>
    <t>Dnevnice za službeni put u zemlji</t>
  </si>
  <si>
    <t>R0231-21</t>
  </si>
  <si>
    <t>R0231-22</t>
  </si>
  <si>
    <t>R0231-23</t>
  </si>
  <si>
    <t>R0231-24</t>
  </si>
  <si>
    <t>Materijal i sredstva za čišćenje i održavanje</t>
  </si>
  <si>
    <t>R0231-26</t>
  </si>
  <si>
    <t>R0231-28</t>
  </si>
  <si>
    <t>R0231-30</t>
  </si>
  <si>
    <t>32313</t>
  </si>
  <si>
    <t>"Poštarina (pisma, tiskanice i sl.)"</t>
  </si>
  <si>
    <t>R0231-31</t>
  </si>
  <si>
    <t>Usluge tekućeg i investicijskog održavanja postrojenja i opr</t>
  </si>
  <si>
    <t>R0231-32</t>
  </si>
  <si>
    <t>Promidžbeni materijali</t>
  </si>
  <si>
    <t>R0231-33</t>
  </si>
  <si>
    <t>R0231-35</t>
  </si>
  <si>
    <t>32359</t>
  </si>
  <si>
    <t>Najamnine i zakupnine</t>
  </si>
  <si>
    <t>R0231-36</t>
  </si>
  <si>
    <t>32371</t>
  </si>
  <si>
    <t>Autorski honorari</t>
  </si>
  <si>
    <t>R0231-37</t>
  </si>
  <si>
    <t>32372</t>
  </si>
  <si>
    <t>Ugovori o djelu</t>
  </si>
  <si>
    <t>R0231-39</t>
  </si>
  <si>
    <t>32391</t>
  </si>
  <si>
    <t>"Grafičke i tiskarske usluge, usluge kopiranja i uvezivanja ično"</t>
  </si>
  <si>
    <t>R0231-46</t>
  </si>
  <si>
    <t>32911</t>
  </si>
  <si>
    <t>R0231-40</t>
  </si>
  <si>
    <t>Naknade članovima predstavničkih i izvršnih tijela</t>
  </si>
  <si>
    <t>R0231-41</t>
  </si>
  <si>
    <t>R0231-42</t>
  </si>
  <si>
    <t>32931</t>
  </si>
  <si>
    <t>Reprezentacija</t>
  </si>
  <si>
    <t>R0231-43</t>
  </si>
  <si>
    <t>Tuzemne članarine</t>
  </si>
  <si>
    <t>R0231-44</t>
  </si>
  <si>
    <t>R0231-45</t>
  </si>
  <si>
    <t>Usluge platnog prometa</t>
  </si>
  <si>
    <t>R0232-05</t>
  </si>
  <si>
    <t>R0232-15</t>
  </si>
  <si>
    <t>R0232-02</t>
  </si>
  <si>
    <t>R0232-06</t>
  </si>
  <si>
    <t>Ostala uredska oprema</t>
  </si>
  <si>
    <t>R0231-01</t>
  </si>
  <si>
    <t>54222</t>
  </si>
  <si>
    <t>PLAN 2018.</t>
  </si>
  <si>
    <t>Knjigovodstvene usluge</t>
  </si>
  <si>
    <t>Otplata glavnice -leasing za auto</t>
  </si>
  <si>
    <t xml:space="preserve">Sufinanciranje ostalih kulturno obrazovnih programa </t>
  </si>
  <si>
    <t>Izrada troškovnika</t>
  </si>
  <si>
    <t>Depozit za auto</t>
  </si>
  <si>
    <t>NOVA STAVKA</t>
  </si>
  <si>
    <t>Ugradnja digitalnog kino projektora</t>
  </si>
  <si>
    <t>Izgradnja lift-platforme za invalide</t>
  </si>
  <si>
    <t>Nabava digitalnog kino projektora-Ministarstvo</t>
  </si>
  <si>
    <t>Sufinanciranje kino programa</t>
  </si>
  <si>
    <t>Sufinanciranje kazališnih predstava</t>
  </si>
  <si>
    <t>Prihodi od obavljanja poslova vlastite djelatnosti</t>
  </si>
  <si>
    <t>PUČKO OTVORENO UČILIŠTE IVANIĆ-GRAD</t>
  </si>
  <si>
    <t>Ravnatelj:</t>
  </si>
  <si>
    <t>Dražen Malec</t>
  </si>
  <si>
    <t>Uređenje potkrovlja I  dIo</t>
  </si>
  <si>
    <t>Uređenje potkrovlja  II dio</t>
  </si>
  <si>
    <t>POVEĆANJE     /        SMANJENJE</t>
  </si>
  <si>
    <t xml:space="preserve">I IZMJENE PLANA </t>
  </si>
  <si>
    <t>I IZMJENE I DOPUNE FINANCIJSKOG PLANA POU IVANIĆ-GRAD ZA 2018. GODINU</t>
  </si>
  <si>
    <t>Ivanić-Grad, 29.01.2018.</t>
  </si>
</sst>
</file>

<file path=xl/styles.xml><?xml version="1.0" encoding="utf-8"?>
<styleSheet xmlns="http://schemas.openxmlformats.org/spreadsheetml/2006/main">
  <numFmts count="4">
    <numFmt numFmtId="164" formatCode="[$-1041A]dd\.mm\.yyyy"/>
    <numFmt numFmtId="165" formatCode="[$-1041A]h:mm"/>
    <numFmt numFmtId="166" formatCode="[$-1041A]#,##0.00;\-\ #,##0.00"/>
    <numFmt numFmtId="167" formatCode="#,##0.00_ ;\-#,##0.00\ "/>
  </numFmts>
  <fonts count="13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9"/>
      <color rgb="FFFFFFFF"/>
      <name val="Arial"/>
    </font>
    <font>
      <b/>
      <sz val="9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FEDE01"/>
        <bgColor rgb="FFFEDE01"/>
      </patternFill>
    </fill>
    <fill>
      <patternFill patternType="none">
        <fgColor rgb="FFFEDE01"/>
        <bgColor rgb="FFFEDE01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1" fillId="0" borderId="0" xfId="0" applyFont="1" applyFill="1" applyBorder="1"/>
    <xf numFmtId="164" fontId="2" fillId="0" borderId="0" xfId="0" applyNumberFormat="1" applyFont="1" applyFill="1" applyBorder="1" applyAlignment="1">
      <alignment horizontal="left" vertical="top" wrapText="1" readingOrder="1"/>
    </xf>
    <xf numFmtId="165" fontId="2" fillId="0" borderId="0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right" vertical="center" wrapText="1" readingOrder="1"/>
    </xf>
    <xf numFmtId="0" fontId="5" fillId="2" borderId="0" xfId="0" applyNumberFormat="1" applyFont="1" applyFill="1" applyBorder="1" applyAlignment="1">
      <alignment horizontal="left" vertical="center" wrapText="1" readingOrder="1"/>
    </xf>
    <xf numFmtId="0" fontId="5" fillId="2" borderId="0" xfId="0" applyNumberFormat="1" applyFont="1" applyFill="1" applyBorder="1" applyAlignment="1">
      <alignment vertical="center" wrapText="1" readingOrder="1"/>
    </xf>
    <xf numFmtId="166" fontId="5" fillId="2" borderId="0" xfId="0" applyNumberFormat="1" applyFont="1" applyFill="1" applyBorder="1" applyAlignment="1">
      <alignment horizontal="right" vertical="center" wrapText="1" readingOrder="1"/>
    </xf>
    <xf numFmtId="0" fontId="6" fillId="3" borderId="0" xfId="0" applyNumberFormat="1" applyFont="1" applyFill="1" applyBorder="1" applyAlignment="1">
      <alignment horizontal="left" vertical="center" wrapText="1" readingOrder="1"/>
    </xf>
    <xf numFmtId="0" fontId="6" fillId="3" borderId="0" xfId="0" applyNumberFormat="1" applyFont="1" applyFill="1" applyBorder="1" applyAlignment="1">
      <alignment vertical="center" wrapText="1" readingOrder="1"/>
    </xf>
    <xf numFmtId="166" fontId="6" fillId="3" borderId="0" xfId="0" applyNumberFormat="1" applyFont="1" applyFill="1" applyBorder="1" applyAlignment="1">
      <alignment horizontal="right" vertical="center" wrapText="1" readingOrder="1"/>
    </xf>
    <xf numFmtId="0" fontId="2" fillId="4" borderId="0" xfId="0" applyNumberFormat="1" applyFont="1" applyFill="1" applyBorder="1" applyAlignment="1">
      <alignment horizontal="left" vertical="center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166" fontId="2" fillId="4" borderId="0" xfId="0" applyNumberFormat="1" applyFont="1" applyFill="1" applyBorder="1" applyAlignment="1">
      <alignment horizontal="right" vertical="center" wrapText="1" readingOrder="1"/>
    </xf>
    <xf numFmtId="166" fontId="6" fillId="3" borderId="0" xfId="0" applyNumberFormat="1" applyFont="1" applyFill="1" applyBorder="1" applyAlignment="1">
      <alignment horizontal="right" vertical="center" wrapText="1" readingOrder="1"/>
    </xf>
    <xf numFmtId="166" fontId="2" fillId="4" borderId="0" xfId="0" applyNumberFormat="1" applyFont="1" applyFill="1" applyBorder="1" applyAlignment="1">
      <alignment horizontal="right" vertical="center" wrapText="1" readingOrder="1"/>
    </xf>
    <xf numFmtId="0" fontId="7" fillId="4" borderId="0" xfId="0" applyNumberFormat="1" applyFont="1" applyFill="1" applyBorder="1" applyAlignment="1">
      <alignment vertical="center" wrapText="1" readingOrder="1"/>
    </xf>
    <xf numFmtId="167" fontId="1" fillId="0" borderId="0" xfId="0" applyNumberFormat="1" applyFont="1" applyFill="1" applyBorder="1"/>
    <xf numFmtId="0" fontId="9" fillId="0" borderId="0" xfId="0" applyFont="1" applyFill="1" applyBorder="1"/>
    <xf numFmtId="0" fontId="1" fillId="0" borderId="0" xfId="0" applyFont="1" applyFill="1" applyBorder="1"/>
    <xf numFmtId="0" fontId="7" fillId="4" borderId="0" xfId="0" applyNumberFormat="1" applyFont="1" applyFill="1" applyBorder="1" applyAlignment="1">
      <alignment horizontal="left" vertical="center" wrapText="1" readingOrder="1"/>
    </xf>
    <xf numFmtId="0" fontId="12" fillId="0" borderId="0" xfId="0" applyFont="1" applyFill="1" applyBorder="1"/>
    <xf numFmtId="0" fontId="8" fillId="0" borderId="0" xfId="0" applyNumberFormat="1" applyFont="1" applyFill="1" applyBorder="1" applyAlignment="1">
      <alignment vertical="top" wrapText="1" readingOrder="1"/>
    </xf>
    <xf numFmtId="0" fontId="9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8" fillId="0" borderId="0" xfId="0" applyNumberFormat="1" applyFont="1" applyFill="1" applyBorder="1" applyAlignment="1">
      <alignment vertical="top" wrapText="1" readingOrder="1"/>
    </xf>
    <xf numFmtId="0" fontId="9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0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</cellXfs>
  <cellStyles count="1">
    <cellStyle name="Obič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FEDE0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showGridLines="0" workbookViewId="0">
      <selection activeCell="L26" sqref="L26"/>
    </sheetView>
  </sheetViews>
  <sheetFormatPr defaultRowHeight="15"/>
  <cols>
    <col min="1" max="1" width="20.85546875" customWidth="1"/>
    <col min="2" max="2" width="11.7109375" bestFit="1" customWidth="1"/>
    <col min="3" max="3" width="51.28515625" customWidth="1"/>
    <col min="4" max="4" width="17.7109375" customWidth="1"/>
    <col min="5" max="6" width="17.7109375" style="25" customWidth="1"/>
  </cols>
  <sheetData>
    <row r="1" spans="1:6" ht="15.75">
      <c r="A1" s="30" t="s">
        <v>186</v>
      </c>
      <c r="B1" s="31"/>
      <c r="C1" s="31"/>
      <c r="D1" s="1"/>
      <c r="E1" s="1"/>
      <c r="F1" s="1"/>
    </row>
    <row r="2" spans="1:6" ht="1.35" customHeight="1">
      <c r="A2" s="18"/>
      <c r="B2" s="18"/>
      <c r="C2" s="18"/>
    </row>
    <row r="3" spans="1:6">
      <c r="A3" s="26" t="s">
        <v>0</v>
      </c>
      <c r="B3" s="27"/>
      <c r="C3" s="27"/>
      <c r="D3" s="2"/>
      <c r="E3" s="2"/>
      <c r="F3" s="2"/>
    </row>
    <row r="4" spans="1:6" ht="1.35" customHeight="1">
      <c r="A4" s="18"/>
      <c r="B4" s="18"/>
      <c r="C4" s="18"/>
    </row>
    <row r="5" spans="1:6" ht="12.75" customHeight="1">
      <c r="A5" s="26" t="s">
        <v>1</v>
      </c>
      <c r="B5" s="27"/>
      <c r="C5" s="27"/>
    </row>
    <row r="6" spans="1:6" ht="1.35" customHeight="1">
      <c r="A6" s="18"/>
      <c r="B6" s="18"/>
      <c r="C6" s="18"/>
    </row>
    <row r="7" spans="1:6" ht="12.75" customHeight="1">
      <c r="A7" s="26" t="s">
        <v>2</v>
      </c>
      <c r="B7" s="27"/>
      <c r="C7" s="27"/>
    </row>
    <row r="8" spans="1:6" ht="1.35" customHeight="1">
      <c r="A8" s="18"/>
      <c r="B8" s="18"/>
      <c r="C8" s="18"/>
    </row>
    <row r="9" spans="1:6" ht="12.75" customHeight="1">
      <c r="A9" s="26" t="s">
        <v>3</v>
      </c>
      <c r="B9" s="27"/>
      <c r="C9" s="27"/>
    </row>
    <row r="10" spans="1:6" s="24" customFormat="1" ht="12.75" customHeight="1">
      <c r="A10" s="22"/>
      <c r="B10" s="23"/>
      <c r="C10" s="23"/>
      <c r="E10" s="25"/>
      <c r="F10" s="25"/>
    </row>
    <row r="11" spans="1:6" s="24" customFormat="1" ht="12.75" customHeight="1">
      <c r="A11" s="22" t="s">
        <v>194</v>
      </c>
      <c r="B11" s="23"/>
      <c r="C11" s="23"/>
      <c r="E11" s="25"/>
      <c r="F11" s="25"/>
    </row>
    <row r="12" spans="1:6" ht="8.4499999999999993" customHeight="1"/>
    <row r="13" spans="1:6" ht="19.899999999999999" customHeight="1">
      <c r="A13" s="32" t="s">
        <v>193</v>
      </c>
      <c r="B13" s="32"/>
      <c r="C13" s="32"/>
      <c r="D13" s="32"/>
      <c r="E13" s="32"/>
      <c r="F13" s="32"/>
    </row>
    <row r="14" spans="1:6" ht="1.5" customHeight="1"/>
    <row r="15" spans="1:6" ht="19.899999999999999" customHeight="1">
      <c r="A15" s="28"/>
      <c r="B15" s="29"/>
      <c r="C15" s="29"/>
    </row>
    <row r="16" spans="1:6" ht="8.65" customHeight="1"/>
    <row r="17" spans="1:6" ht="7.15" customHeight="1"/>
    <row r="18" spans="1:6" ht="41.25" customHeight="1">
      <c r="A18" s="3" t="s">
        <v>4</v>
      </c>
      <c r="B18" s="3" t="s">
        <v>5</v>
      </c>
      <c r="C18" s="3" t="s">
        <v>6</v>
      </c>
      <c r="D18" s="4" t="s">
        <v>173</v>
      </c>
      <c r="E18" s="4" t="s">
        <v>191</v>
      </c>
      <c r="F18" s="4" t="s">
        <v>192</v>
      </c>
    </row>
    <row r="19" spans="1:6">
      <c r="A19" s="5" t="s">
        <v>0</v>
      </c>
      <c r="B19" s="5" t="s">
        <v>0</v>
      </c>
      <c r="C19" s="6" t="s">
        <v>7</v>
      </c>
      <c r="D19" s="7">
        <f>SUM(D20+D22)</f>
        <v>2925200</v>
      </c>
      <c r="E19" s="7">
        <f>SUM(E20+E22)</f>
        <v>1325000</v>
      </c>
      <c r="F19" s="7">
        <f>SUM(F20+F22)</f>
        <v>2875200</v>
      </c>
    </row>
    <row r="20" spans="1:6">
      <c r="A20" s="8" t="s">
        <v>8</v>
      </c>
      <c r="B20" s="8" t="s">
        <v>9</v>
      </c>
      <c r="C20" s="9" t="s">
        <v>10</v>
      </c>
      <c r="D20" s="10">
        <f>SUM(D21)</f>
        <v>1550200</v>
      </c>
      <c r="E20" s="14">
        <f>SUM(E21)</f>
        <v>-50000</v>
      </c>
      <c r="F20" s="14">
        <f>SUM(F21)</f>
        <v>1500200</v>
      </c>
    </row>
    <row r="21" spans="1:6">
      <c r="A21" s="11" t="s">
        <v>11</v>
      </c>
      <c r="B21" s="11" t="s">
        <v>12</v>
      </c>
      <c r="C21" s="12" t="s">
        <v>13</v>
      </c>
      <c r="D21" s="13">
        <f>SUM('RASHODI-I IZMJ.'!D4+'RASHODI-I IZMJ.'!D30+'RASHODI-I IZMJ.'!D35+'RASHODI-I IZMJ.'!D40)</f>
        <v>1550200</v>
      </c>
      <c r="E21" s="15">
        <f>SUM('RASHODI-I IZMJ.'!E4+'RASHODI-I IZMJ.'!E30+'RASHODI-I IZMJ.'!E35+'RASHODI-I IZMJ.'!E40)</f>
        <v>-50000</v>
      </c>
      <c r="F21" s="15">
        <f>SUM('RASHODI-I IZMJ.'!F4+'RASHODI-I IZMJ.'!F30+'RASHODI-I IZMJ.'!F35+'RASHODI-I IZMJ.'!F40)</f>
        <v>1500200</v>
      </c>
    </row>
    <row r="22" spans="1:6">
      <c r="A22" s="8" t="s">
        <v>8</v>
      </c>
      <c r="B22" s="8" t="s">
        <v>14</v>
      </c>
      <c r="C22" s="9" t="s">
        <v>15</v>
      </c>
      <c r="D22" s="10">
        <f>SUM(D23:D26)</f>
        <v>1375000</v>
      </c>
      <c r="E22" s="14">
        <f>SUM(E23:E26)</f>
        <v>1375000</v>
      </c>
      <c r="F22" s="14">
        <f>SUM(F23:F26)</f>
        <v>1375000</v>
      </c>
    </row>
    <row r="23" spans="1:6">
      <c r="A23" s="11" t="s">
        <v>16</v>
      </c>
      <c r="B23" s="11" t="s">
        <v>17</v>
      </c>
      <c r="C23" s="12" t="s">
        <v>18</v>
      </c>
      <c r="D23" s="13">
        <v>10000</v>
      </c>
      <c r="E23" s="15">
        <v>10000</v>
      </c>
      <c r="F23" s="15">
        <v>10000</v>
      </c>
    </row>
    <row r="24" spans="1:6">
      <c r="A24" s="11" t="s">
        <v>20</v>
      </c>
      <c r="B24" s="11" t="s">
        <v>19</v>
      </c>
      <c r="C24" s="12" t="s">
        <v>21</v>
      </c>
      <c r="D24" s="13">
        <v>1000000</v>
      </c>
      <c r="E24" s="15">
        <v>1000000</v>
      </c>
      <c r="F24" s="15">
        <v>1000000</v>
      </c>
    </row>
    <row r="25" spans="1:6">
      <c r="A25" s="11" t="s">
        <v>22</v>
      </c>
      <c r="B25" s="11" t="s">
        <v>23</v>
      </c>
      <c r="C25" s="16" t="s">
        <v>185</v>
      </c>
      <c r="D25" s="13">
        <v>350000</v>
      </c>
      <c r="E25" s="15">
        <v>350000</v>
      </c>
      <c r="F25" s="15">
        <v>350000</v>
      </c>
    </row>
    <row r="26" spans="1:6">
      <c r="A26" s="11" t="s">
        <v>24</v>
      </c>
      <c r="B26" s="11" t="s">
        <v>25</v>
      </c>
      <c r="C26" s="12" t="s">
        <v>26</v>
      </c>
      <c r="D26" s="13">
        <v>15000</v>
      </c>
      <c r="E26" s="15">
        <v>15000</v>
      </c>
      <c r="F26" s="15">
        <v>15000</v>
      </c>
    </row>
    <row r="27" spans="1:6" ht="0" hidden="1" customHeight="1"/>
  </sheetData>
  <mergeCells count="7">
    <mergeCell ref="A7:C7"/>
    <mergeCell ref="A9:C9"/>
    <mergeCell ref="A15:C15"/>
    <mergeCell ref="A1:C1"/>
    <mergeCell ref="A3:C3"/>
    <mergeCell ref="A5:C5"/>
    <mergeCell ref="A13:F13"/>
  </mergeCells>
  <printOptions horizontalCentered="1" verticalCentered="1"/>
  <pageMargins left="0.39370078740157483" right="0.19685039370078741" top="0.39370078740157483" bottom="0.62992125984251968" header="0.39370078740157483" footer="0.39370078740157483"/>
  <pageSetup paperSize="9" orientation="landscape" horizontalDpi="300" verticalDpi="300" r:id="rId1"/>
  <headerFooter alignWithMargins="0">
    <oddFooter>&amp;L&amp;"Arial,Regular"&amp;9 LC147RP-IRRP &amp;C&amp;"Arial,Regular"&amp;9Stranica &amp;P od &amp;N &amp;R&amp;"Arial,Regular"&amp;9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79"/>
  <sheetViews>
    <sheetView showGridLines="0" showRowColHeaders="0" tabSelected="1" workbookViewId="0">
      <selection activeCell="I12" sqref="I12"/>
    </sheetView>
  </sheetViews>
  <sheetFormatPr defaultRowHeight="15"/>
  <cols>
    <col min="1" max="1" width="12.28515625" bestFit="1" customWidth="1"/>
    <col min="2" max="2" width="11.7109375" bestFit="1" customWidth="1"/>
    <col min="3" max="3" width="52.140625" bestFit="1" customWidth="1"/>
    <col min="4" max="4" width="17" customWidth="1"/>
    <col min="5" max="5" width="13.85546875" style="25" bestFit="1" customWidth="1"/>
    <col min="6" max="6" width="15" style="25" bestFit="1" customWidth="1"/>
    <col min="7" max="7" width="9.5703125" bestFit="1" customWidth="1"/>
  </cols>
  <sheetData>
    <row r="1" spans="1:7" ht="2.85" customHeight="1"/>
    <row r="2" spans="1:7" ht="27.75" customHeight="1">
      <c r="A2" s="3" t="s">
        <v>4</v>
      </c>
      <c r="B2" s="3" t="s">
        <v>5</v>
      </c>
      <c r="C2" s="3" t="s">
        <v>27</v>
      </c>
      <c r="D2" s="4" t="s">
        <v>173</v>
      </c>
      <c r="E2" s="4" t="s">
        <v>191</v>
      </c>
      <c r="F2" s="4" t="s">
        <v>192</v>
      </c>
    </row>
    <row r="3" spans="1:7">
      <c r="A3" s="5" t="s">
        <v>0</v>
      </c>
      <c r="B3" s="5" t="s">
        <v>0</v>
      </c>
      <c r="C3" s="6" t="s">
        <v>28</v>
      </c>
      <c r="D3" s="7">
        <f>SUM(D4+D30+D35+D40+D42)</f>
        <v>2925200</v>
      </c>
      <c r="E3" s="7">
        <f>SUM(E4+E30+E35+E40+E42)</f>
        <v>-50000</v>
      </c>
      <c r="F3" s="7">
        <f>SUM(D3:E3)</f>
        <v>2875200</v>
      </c>
    </row>
    <row r="4" spans="1:7">
      <c r="A4" s="8" t="s">
        <v>8</v>
      </c>
      <c r="B4" s="8" t="s">
        <v>9</v>
      </c>
      <c r="C4" s="9" t="s">
        <v>10</v>
      </c>
      <c r="D4" s="14">
        <f>SUM(D5:D29)</f>
        <v>1136200</v>
      </c>
      <c r="E4" s="14">
        <f>SUM(E5:E29)</f>
        <v>0</v>
      </c>
      <c r="F4" s="14">
        <f t="shared" ref="F4:F67" si="0">SUM(D4:E4)</f>
        <v>1136200</v>
      </c>
      <c r="G4" s="17"/>
    </row>
    <row r="5" spans="1:7">
      <c r="A5" s="11" t="s">
        <v>29</v>
      </c>
      <c r="B5" s="11" t="s">
        <v>30</v>
      </c>
      <c r="C5" s="12" t="s">
        <v>31</v>
      </c>
      <c r="D5" s="13">
        <v>560000</v>
      </c>
      <c r="E5" s="15"/>
      <c r="F5" s="15">
        <f t="shared" si="0"/>
        <v>560000</v>
      </c>
      <c r="G5" s="17"/>
    </row>
    <row r="6" spans="1:7">
      <c r="A6" s="11" t="s">
        <v>32</v>
      </c>
      <c r="B6" s="11" t="s">
        <v>33</v>
      </c>
      <c r="C6" s="12" t="s">
        <v>34</v>
      </c>
      <c r="D6" s="13">
        <v>15000</v>
      </c>
      <c r="E6" s="15"/>
      <c r="F6" s="15">
        <f t="shared" si="0"/>
        <v>15000</v>
      </c>
      <c r="G6" s="17"/>
    </row>
    <row r="7" spans="1:7">
      <c r="A7" s="11" t="s">
        <v>35</v>
      </c>
      <c r="B7" s="11" t="s">
        <v>36</v>
      </c>
      <c r="C7" s="12" t="s">
        <v>37</v>
      </c>
      <c r="D7" s="13">
        <f>SUM(100000-D45)</f>
        <v>88000</v>
      </c>
      <c r="E7" s="15"/>
      <c r="F7" s="15">
        <f t="shared" si="0"/>
        <v>88000</v>
      </c>
      <c r="G7" s="17"/>
    </row>
    <row r="8" spans="1:7">
      <c r="A8" s="11" t="s">
        <v>38</v>
      </c>
      <c r="B8" s="11" t="s">
        <v>39</v>
      </c>
      <c r="C8" s="12" t="s">
        <v>40</v>
      </c>
      <c r="D8" s="13">
        <f>SUM(15000-2000)</f>
        <v>13000</v>
      </c>
      <c r="E8" s="15"/>
      <c r="F8" s="15">
        <f t="shared" si="0"/>
        <v>13000</v>
      </c>
    </row>
    <row r="9" spans="1:7">
      <c r="A9" s="11" t="s">
        <v>41</v>
      </c>
      <c r="B9" s="11" t="s">
        <v>42</v>
      </c>
      <c r="C9" s="12" t="s">
        <v>43</v>
      </c>
      <c r="D9" s="13">
        <v>25000</v>
      </c>
      <c r="E9" s="15"/>
      <c r="F9" s="15">
        <f t="shared" si="0"/>
        <v>25000</v>
      </c>
    </row>
    <row r="10" spans="1:7">
      <c r="A10" s="11" t="s">
        <v>44</v>
      </c>
      <c r="B10" s="11" t="s">
        <v>45</v>
      </c>
      <c r="C10" s="12" t="s">
        <v>46</v>
      </c>
      <c r="D10" s="13">
        <v>5000</v>
      </c>
      <c r="E10" s="15"/>
      <c r="F10" s="15">
        <f t="shared" si="0"/>
        <v>5000</v>
      </c>
    </row>
    <row r="11" spans="1:7">
      <c r="A11" s="11" t="s">
        <v>47</v>
      </c>
      <c r="B11" s="11" t="s">
        <v>48</v>
      </c>
      <c r="C11" s="12" t="s">
        <v>49</v>
      </c>
      <c r="D11" s="13">
        <v>18000</v>
      </c>
      <c r="E11" s="15"/>
      <c r="F11" s="15">
        <f t="shared" si="0"/>
        <v>18000</v>
      </c>
    </row>
    <row r="12" spans="1:7">
      <c r="A12" s="11" t="s">
        <v>50</v>
      </c>
      <c r="B12" s="11" t="s">
        <v>51</v>
      </c>
      <c r="C12" s="12" t="s">
        <v>52</v>
      </c>
      <c r="D12" s="15">
        <v>8000</v>
      </c>
      <c r="E12" s="15"/>
      <c r="F12" s="15">
        <f t="shared" si="0"/>
        <v>8000</v>
      </c>
    </row>
    <row r="13" spans="1:7">
      <c r="A13" s="11" t="s">
        <v>53</v>
      </c>
      <c r="B13" s="11" t="s">
        <v>54</v>
      </c>
      <c r="C13" s="12" t="s">
        <v>55</v>
      </c>
      <c r="D13" s="15">
        <v>51000</v>
      </c>
      <c r="E13" s="15"/>
      <c r="F13" s="15">
        <f t="shared" si="0"/>
        <v>51000</v>
      </c>
    </row>
    <row r="14" spans="1:7">
      <c r="A14" s="11" t="s">
        <v>56</v>
      </c>
      <c r="B14" s="11" t="s">
        <v>57</v>
      </c>
      <c r="C14" s="12" t="s">
        <v>58</v>
      </c>
      <c r="D14" s="15">
        <v>72000</v>
      </c>
      <c r="E14" s="15"/>
      <c r="F14" s="15">
        <f t="shared" si="0"/>
        <v>72000</v>
      </c>
    </row>
    <row r="15" spans="1:7">
      <c r="A15" s="11" t="s">
        <v>59</v>
      </c>
      <c r="B15" s="11" t="s">
        <v>60</v>
      </c>
      <c r="C15" s="12" t="s">
        <v>61</v>
      </c>
      <c r="D15" s="15">
        <v>7000</v>
      </c>
      <c r="E15" s="15"/>
      <c r="F15" s="15">
        <f t="shared" si="0"/>
        <v>7000</v>
      </c>
    </row>
    <row r="16" spans="1:7">
      <c r="A16" s="11" t="s">
        <v>62</v>
      </c>
      <c r="B16" s="11" t="s">
        <v>63</v>
      </c>
      <c r="C16" s="12" t="s">
        <v>64</v>
      </c>
      <c r="D16" s="15">
        <v>22000</v>
      </c>
      <c r="E16" s="15"/>
      <c r="F16" s="15">
        <f t="shared" si="0"/>
        <v>22000</v>
      </c>
    </row>
    <row r="17" spans="1:6">
      <c r="A17" s="11" t="s">
        <v>65</v>
      </c>
      <c r="B17" s="11" t="s">
        <v>66</v>
      </c>
      <c r="C17" s="12" t="s">
        <v>67</v>
      </c>
      <c r="D17" s="15">
        <v>57000</v>
      </c>
      <c r="E17" s="15"/>
      <c r="F17" s="15">
        <f t="shared" si="0"/>
        <v>57000</v>
      </c>
    </row>
    <row r="18" spans="1:6">
      <c r="A18" s="11" t="s">
        <v>69</v>
      </c>
      <c r="B18" s="11" t="s">
        <v>70</v>
      </c>
      <c r="C18" s="12" t="s">
        <v>71</v>
      </c>
      <c r="D18" s="15">
        <v>5000</v>
      </c>
      <c r="E18" s="15"/>
      <c r="F18" s="15">
        <f t="shared" si="0"/>
        <v>5000</v>
      </c>
    </row>
    <row r="19" spans="1:6">
      <c r="A19" s="11" t="s">
        <v>72</v>
      </c>
      <c r="B19" s="11" t="s">
        <v>73</v>
      </c>
      <c r="C19" s="12" t="s">
        <v>74</v>
      </c>
      <c r="D19" s="15">
        <v>20000</v>
      </c>
      <c r="E19" s="15"/>
      <c r="F19" s="15">
        <f t="shared" si="0"/>
        <v>20000</v>
      </c>
    </row>
    <row r="20" spans="1:6">
      <c r="A20" s="11" t="s">
        <v>75</v>
      </c>
      <c r="B20" s="11" t="s">
        <v>76</v>
      </c>
      <c r="C20" s="12" t="s">
        <v>77</v>
      </c>
      <c r="D20" s="15">
        <v>65000</v>
      </c>
      <c r="E20" s="15"/>
      <c r="F20" s="15">
        <f t="shared" si="0"/>
        <v>65000</v>
      </c>
    </row>
    <row r="21" spans="1:6">
      <c r="A21" s="11" t="s">
        <v>78</v>
      </c>
      <c r="B21" s="11" t="s">
        <v>76</v>
      </c>
      <c r="C21" s="16" t="s">
        <v>174</v>
      </c>
      <c r="D21" s="15">
        <v>38000</v>
      </c>
      <c r="E21" s="15"/>
      <c r="F21" s="15">
        <f t="shared" si="0"/>
        <v>38000</v>
      </c>
    </row>
    <row r="22" spans="1:6">
      <c r="A22" s="11" t="s">
        <v>80</v>
      </c>
      <c r="B22" s="11" t="s">
        <v>81</v>
      </c>
      <c r="C22" s="12" t="s">
        <v>82</v>
      </c>
      <c r="D22" s="15">
        <v>22700</v>
      </c>
      <c r="E22" s="15"/>
      <c r="F22" s="15">
        <f t="shared" si="0"/>
        <v>22700</v>
      </c>
    </row>
    <row r="23" spans="1:6">
      <c r="A23" s="11" t="s">
        <v>83</v>
      </c>
      <c r="B23" s="11" t="s">
        <v>84</v>
      </c>
      <c r="C23" s="12" t="s">
        <v>85</v>
      </c>
      <c r="D23" s="15">
        <v>5000</v>
      </c>
      <c r="E23" s="15"/>
      <c r="F23" s="15">
        <f t="shared" si="0"/>
        <v>5000</v>
      </c>
    </row>
    <row r="24" spans="1:6">
      <c r="A24" s="11" t="s">
        <v>86</v>
      </c>
      <c r="B24" s="11" t="s">
        <v>87</v>
      </c>
      <c r="C24" s="12" t="s">
        <v>67</v>
      </c>
      <c r="D24" s="15">
        <v>3000</v>
      </c>
      <c r="E24" s="15"/>
      <c r="F24" s="15">
        <f t="shared" si="0"/>
        <v>3000</v>
      </c>
    </row>
    <row r="25" spans="1:6">
      <c r="A25" s="11" t="s">
        <v>88</v>
      </c>
      <c r="B25" s="11" t="s">
        <v>89</v>
      </c>
      <c r="C25" s="12" t="s">
        <v>90</v>
      </c>
      <c r="D25" s="15">
        <v>3000</v>
      </c>
      <c r="E25" s="15"/>
      <c r="F25" s="15">
        <f t="shared" si="0"/>
        <v>3000</v>
      </c>
    </row>
    <row r="26" spans="1:6">
      <c r="A26" s="11" t="s">
        <v>91</v>
      </c>
      <c r="B26" s="11" t="s">
        <v>92</v>
      </c>
      <c r="C26" s="12" t="s">
        <v>93</v>
      </c>
      <c r="D26" s="15">
        <v>1000</v>
      </c>
      <c r="E26" s="15"/>
      <c r="F26" s="15">
        <f t="shared" si="0"/>
        <v>1000</v>
      </c>
    </row>
    <row r="27" spans="1:6">
      <c r="A27" s="11" t="s">
        <v>94</v>
      </c>
      <c r="B27" s="11" t="s">
        <v>95</v>
      </c>
      <c r="C27" s="12" t="s">
        <v>96</v>
      </c>
      <c r="D27" s="15">
        <v>5000</v>
      </c>
      <c r="E27" s="15"/>
      <c r="F27" s="15">
        <f t="shared" si="0"/>
        <v>5000</v>
      </c>
    </row>
    <row r="28" spans="1:6">
      <c r="A28" s="11" t="s">
        <v>97</v>
      </c>
      <c r="B28" s="11" t="s">
        <v>98</v>
      </c>
      <c r="C28" s="12" t="s">
        <v>99</v>
      </c>
      <c r="D28" s="15">
        <v>7500</v>
      </c>
      <c r="E28" s="15"/>
      <c r="F28" s="15">
        <f t="shared" si="0"/>
        <v>7500</v>
      </c>
    </row>
    <row r="29" spans="1:6">
      <c r="A29" s="11" t="s">
        <v>101</v>
      </c>
      <c r="B29" s="11" t="s">
        <v>102</v>
      </c>
      <c r="C29" s="12" t="s">
        <v>175</v>
      </c>
      <c r="D29" s="15">
        <v>20000</v>
      </c>
      <c r="E29" s="15"/>
      <c r="F29" s="15">
        <f t="shared" si="0"/>
        <v>20000</v>
      </c>
    </row>
    <row r="30" spans="1:6">
      <c r="A30" s="8" t="s">
        <v>8</v>
      </c>
      <c r="B30" s="8" t="s">
        <v>103</v>
      </c>
      <c r="C30" s="9" t="s">
        <v>104</v>
      </c>
      <c r="D30" s="14">
        <f>SUM(D31:D34)</f>
        <v>118000</v>
      </c>
      <c r="E30" s="14">
        <f>SUM(E31:E34)</f>
        <v>0</v>
      </c>
      <c r="F30" s="14">
        <f t="shared" si="0"/>
        <v>118000</v>
      </c>
    </row>
    <row r="31" spans="1:6">
      <c r="A31" s="11" t="s">
        <v>105</v>
      </c>
      <c r="B31" s="11" t="s">
        <v>76</v>
      </c>
      <c r="C31" s="16" t="s">
        <v>184</v>
      </c>
      <c r="D31" s="13">
        <v>50000</v>
      </c>
      <c r="E31" s="15"/>
      <c r="F31" s="15">
        <f t="shared" si="0"/>
        <v>50000</v>
      </c>
    </row>
    <row r="32" spans="1:6" s="19" customFormat="1">
      <c r="A32" s="20" t="s">
        <v>179</v>
      </c>
      <c r="B32" s="11"/>
      <c r="C32" s="16" t="s">
        <v>183</v>
      </c>
      <c r="D32" s="15">
        <v>50000</v>
      </c>
      <c r="E32" s="15"/>
      <c r="F32" s="15">
        <f t="shared" si="0"/>
        <v>50000</v>
      </c>
    </row>
    <row r="33" spans="1:6">
      <c r="A33" s="11" t="s">
        <v>106</v>
      </c>
      <c r="B33" s="11" t="s">
        <v>76</v>
      </c>
      <c r="C33" s="12" t="s">
        <v>107</v>
      </c>
      <c r="D33" s="13">
        <v>3000</v>
      </c>
      <c r="E33" s="15"/>
      <c r="F33" s="15">
        <f t="shared" si="0"/>
        <v>3000</v>
      </c>
    </row>
    <row r="34" spans="1:6">
      <c r="A34" s="11" t="s">
        <v>108</v>
      </c>
      <c r="B34" s="11" t="s">
        <v>76</v>
      </c>
      <c r="C34" s="12" t="s">
        <v>176</v>
      </c>
      <c r="D34" s="13">
        <v>15000</v>
      </c>
      <c r="E34" s="15"/>
      <c r="F34" s="15">
        <f t="shared" si="0"/>
        <v>15000</v>
      </c>
    </row>
    <row r="35" spans="1:6">
      <c r="A35" s="8" t="s">
        <v>8</v>
      </c>
      <c r="B35" s="8" t="s">
        <v>109</v>
      </c>
      <c r="C35" s="9" t="s">
        <v>110</v>
      </c>
      <c r="D35" s="14">
        <f>SUM(D36:D39)</f>
        <v>296000</v>
      </c>
      <c r="E35" s="14">
        <f>SUM(E36:E39)</f>
        <v>-50000</v>
      </c>
      <c r="F35" s="14">
        <f t="shared" si="0"/>
        <v>246000</v>
      </c>
    </row>
    <row r="36" spans="1:6">
      <c r="A36" s="11" t="s">
        <v>111</v>
      </c>
      <c r="B36" s="11" t="s">
        <v>112</v>
      </c>
      <c r="C36" s="12" t="s">
        <v>113</v>
      </c>
      <c r="D36" s="13">
        <v>14000</v>
      </c>
      <c r="E36" s="15"/>
      <c r="F36" s="15">
        <f t="shared" si="0"/>
        <v>14000</v>
      </c>
    </row>
    <row r="37" spans="1:6" s="19" customFormat="1">
      <c r="A37" s="20" t="s">
        <v>179</v>
      </c>
      <c r="B37" s="11"/>
      <c r="C37" s="16" t="s">
        <v>180</v>
      </c>
      <c r="D37" s="15">
        <v>100000</v>
      </c>
      <c r="E37" s="15"/>
      <c r="F37" s="15">
        <f t="shared" si="0"/>
        <v>100000</v>
      </c>
    </row>
    <row r="38" spans="1:6" s="19" customFormat="1">
      <c r="A38" s="20" t="s">
        <v>179</v>
      </c>
      <c r="B38" s="11"/>
      <c r="C38" s="16" t="s">
        <v>181</v>
      </c>
      <c r="D38" s="15">
        <v>170000</v>
      </c>
      <c r="E38" s="15">
        <v>-50000</v>
      </c>
      <c r="F38" s="15">
        <f t="shared" si="0"/>
        <v>120000</v>
      </c>
    </row>
    <row r="39" spans="1:6">
      <c r="A39" s="11" t="s">
        <v>114</v>
      </c>
      <c r="B39" s="11" t="s">
        <v>112</v>
      </c>
      <c r="C39" s="12" t="s">
        <v>177</v>
      </c>
      <c r="D39" s="13">
        <v>12000</v>
      </c>
      <c r="E39" s="15"/>
      <c r="F39" s="15">
        <f t="shared" si="0"/>
        <v>12000</v>
      </c>
    </row>
    <row r="40" spans="1:6">
      <c r="A40" s="8" t="s">
        <v>8</v>
      </c>
      <c r="B40" s="8" t="s">
        <v>116</v>
      </c>
      <c r="C40" s="9" t="s">
        <v>117</v>
      </c>
      <c r="D40" s="14">
        <f>SUM(D41)</f>
        <v>0</v>
      </c>
      <c r="E40" s="14">
        <f>SUM(E41)</f>
        <v>0</v>
      </c>
      <c r="F40" s="14">
        <f t="shared" si="0"/>
        <v>0</v>
      </c>
    </row>
    <row r="41" spans="1:6">
      <c r="A41" s="11" t="s">
        <v>118</v>
      </c>
      <c r="B41" s="11" t="s">
        <v>112</v>
      </c>
      <c r="C41" s="12" t="s">
        <v>115</v>
      </c>
      <c r="D41" s="13">
        <v>0</v>
      </c>
      <c r="E41" s="15">
        <v>0</v>
      </c>
      <c r="F41" s="15">
        <f t="shared" si="0"/>
        <v>0</v>
      </c>
    </row>
    <row r="42" spans="1:6">
      <c r="A42" s="8" t="s">
        <v>8</v>
      </c>
      <c r="B42" s="8" t="s">
        <v>14</v>
      </c>
      <c r="C42" s="9" t="s">
        <v>15</v>
      </c>
      <c r="D42" s="14">
        <f>SUM(D43:D74)</f>
        <v>1375000</v>
      </c>
      <c r="E42" s="14">
        <f>SUM(E43:E74)</f>
        <v>0</v>
      </c>
      <c r="F42" s="14">
        <f t="shared" si="0"/>
        <v>1375000</v>
      </c>
    </row>
    <row r="43" spans="1:6">
      <c r="A43" s="11" t="s">
        <v>119</v>
      </c>
      <c r="B43" s="11" t="s">
        <v>30</v>
      </c>
      <c r="C43" s="12" t="s">
        <v>31</v>
      </c>
      <c r="D43" s="13">
        <v>120000</v>
      </c>
      <c r="E43" s="15"/>
      <c r="F43" s="15">
        <f t="shared" si="0"/>
        <v>120000</v>
      </c>
    </row>
    <row r="44" spans="1:6">
      <c r="A44" s="11" t="s">
        <v>120</v>
      </c>
      <c r="B44" s="11" t="s">
        <v>33</v>
      </c>
      <c r="C44" s="12" t="s">
        <v>34</v>
      </c>
      <c r="D44" s="15">
        <v>6000</v>
      </c>
      <c r="E44" s="15"/>
      <c r="F44" s="15">
        <f t="shared" si="0"/>
        <v>6000</v>
      </c>
    </row>
    <row r="45" spans="1:6">
      <c r="A45" s="11" t="s">
        <v>121</v>
      </c>
      <c r="B45" s="11" t="s">
        <v>36</v>
      </c>
      <c r="C45" s="12" t="s">
        <v>37</v>
      </c>
      <c r="D45" s="15">
        <v>12000</v>
      </c>
      <c r="E45" s="15"/>
      <c r="F45" s="15">
        <f t="shared" si="0"/>
        <v>12000</v>
      </c>
    </row>
    <row r="46" spans="1:6">
      <c r="A46" s="11" t="s">
        <v>122</v>
      </c>
      <c r="B46" s="11" t="s">
        <v>39</v>
      </c>
      <c r="C46" s="12" t="s">
        <v>40</v>
      </c>
      <c r="D46" s="13">
        <v>4000</v>
      </c>
      <c r="E46" s="15"/>
      <c r="F46" s="15">
        <f t="shared" si="0"/>
        <v>4000</v>
      </c>
    </row>
    <row r="47" spans="1:6">
      <c r="A47" s="11" t="s">
        <v>123</v>
      </c>
      <c r="B47" s="11" t="s">
        <v>124</v>
      </c>
      <c r="C47" s="12" t="s">
        <v>125</v>
      </c>
      <c r="D47" s="13">
        <v>1000</v>
      </c>
      <c r="E47" s="15"/>
      <c r="F47" s="15">
        <f t="shared" si="0"/>
        <v>1000</v>
      </c>
    </row>
    <row r="48" spans="1:6">
      <c r="A48" s="11" t="s">
        <v>126</v>
      </c>
      <c r="B48" s="11" t="s">
        <v>42</v>
      </c>
      <c r="C48" s="12" t="s">
        <v>43</v>
      </c>
      <c r="D48" s="13">
        <v>8000</v>
      </c>
      <c r="E48" s="15"/>
      <c r="F48" s="15">
        <f t="shared" si="0"/>
        <v>8000</v>
      </c>
    </row>
    <row r="49" spans="1:6">
      <c r="A49" s="11" t="s">
        <v>127</v>
      </c>
      <c r="B49" s="11" t="s">
        <v>45</v>
      </c>
      <c r="C49" s="12" t="s">
        <v>46</v>
      </c>
      <c r="D49" s="13">
        <v>2000</v>
      </c>
      <c r="E49" s="15"/>
      <c r="F49" s="15">
        <f t="shared" si="0"/>
        <v>2000</v>
      </c>
    </row>
    <row r="50" spans="1:6">
      <c r="A50" s="11" t="s">
        <v>128</v>
      </c>
      <c r="B50" s="11" t="s">
        <v>48</v>
      </c>
      <c r="C50" s="12" t="s">
        <v>49</v>
      </c>
      <c r="D50" s="13">
        <v>1000</v>
      </c>
      <c r="E50" s="15"/>
      <c r="F50" s="15">
        <f t="shared" si="0"/>
        <v>1000</v>
      </c>
    </row>
    <row r="51" spans="1:6">
      <c r="A51" s="11" t="s">
        <v>129</v>
      </c>
      <c r="B51" s="11" t="s">
        <v>51</v>
      </c>
      <c r="C51" s="12" t="s">
        <v>130</v>
      </c>
      <c r="D51" s="13">
        <v>5000</v>
      </c>
      <c r="E51" s="15"/>
      <c r="F51" s="15">
        <f t="shared" si="0"/>
        <v>5000</v>
      </c>
    </row>
    <row r="52" spans="1:6">
      <c r="A52" s="11" t="s">
        <v>131</v>
      </c>
      <c r="B52" s="11" t="s">
        <v>60</v>
      </c>
      <c r="C52" s="12" t="s">
        <v>61</v>
      </c>
      <c r="D52" s="13">
        <v>1000</v>
      </c>
      <c r="E52" s="15"/>
      <c r="F52" s="15">
        <f t="shared" si="0"/>
        <v>1000</v>
      </c>
    </row>
    <row r="53" spans="1:6">
      <c r="A53" s="11" t="s">
        <v>132</v>
      </c>
      <c r="B53" s="11" t="s">
        <v>63</v>
      </c>
      <c r="C53" s="12" t="s">
        <v>64</v>
      </c>
      <c r="D53" s="13">
        <v>3000</v>
      </c>
      <c r="E53" s="15"/>
      <c r="F53" s="15">
        <f t="shared" si="0"/>
        <v>3000</v>
      </c>
    </row>
    <row r="54" spans="1:6">
      <c r="A54" s="11" t="s">
        <v>133</v>
      </c>
      <c r="B54" s="11" t="s">
        <v>134</v>
      </c>
      <c r="C54" s="12" t="s">
        <v>135</v>
      </c>
      <c r="D54" s="13">
        <v>3000</v>
      </c>
      <c r="E54" s="15"/>
      <c r="F54" s="15">
        <f t="shared" si="0"/>
        <v>3000</v>
      </c>
    </row>
    <row r="55" spans="1:6">
      <c r="A55" s="11" t="s">
        <v>136</v>
      </c>
      <c r="B55" s="11" t="s">
        <v>68</v>
      </c>
      <c r="C55" s="12" t="s">
        <v>137</v>
      </c>
      <c r="D55" s="15">
        <v>4000</v>
      </c>
      <c r="E55" s="15"/>
      <c r="F55" s="15">
        <f t="shared" si="0"/>
        <v>4000</v>
      </c>
    </row>
    <row r="56" spans="1:6">
      <c r="A56" s="11" t="s">
        <v>138</v>
      </c>
      <c r="B56" s="11" t="s">
        <v>70</v>
      </c>
      <c r="C56" s="12" t="s">
        <v>139</v>
      </c>
      <c r="D56" s="13">
        <v>4000</v>
      </c>
      <c r="E56" s="15"/>
      <c r="F56" s="15">
        <f t="shared" si="0"/>
        <v>4000</v>
      </c>
    </row>
    <row r="57" spans="1:6">
      <c r="A57" s="11" t="s">
        <v>140</v>
      </c>
      <c r="B57" s="11" t="s">
        <v>73</v>
      </c>
      <c r="C57" s="12" t="s">
        <v>74</v>
      </c>
      <c r="D57" s="13">
        <v>4000</v>
      </c>
      <c r="E57" s="15"/>
      <c r="F57" s="15">
        <f t="shared" si="0"/>
        <v>4000</v>
      </c>
    </row>
    <row r="58" spans="1:6">
      <c r="A58" s="11" t="s">
        <v>141</v>
      </c>
      <c r="B58" s="11" t="s">
        <v>142</v>
      </c>
      <c r="C58" s="12" t="s">
        <v>143</v>
      </c>
      <c r="D58" s="13">
        <v>30000</v>
      </c>
      <c r="E58" s="15"/>
      <c r="F58" s="15">
        <f t="shared" si="0"/>
        <v>30000</v>
      </c>
    </row>
    <row r="59" spans="1:6">
      <c r="A59" s="11" t="s">
        <v>144</v>
      </c>
      <c r="B59" s="11" t="s">
        <v>145</v>
      </c>
      <c r="C59" s="12" t="s">
        <v>146</v>
      </c>
      <c r="D59" s="13">
        <v>50000</v>
      </c>
      <c r="E59" s="15"/>
      <c r="F59" s="15">
        <f t="shared" si="0"/>
        <v>50000</v>
      </c>
    </row>
    <row r="60" spans="1:6">
      <c r="A60" s="11" t="s">
        <v>147</v>
      </c>
      <c r="B60" s="11" t="s">
        <v>148</v>
      </c>
      <c r="C60" s="12" t="s">
        <v>149</v>
      </c>
      <c r="D60" s="13">
        <v>40000</v>
      </c>
      <c r="E60" s="15"/>
      <c r="F60" s="15">
        <f t="shared" si="0"/>
        <v>40000</v>
      </c>
    </row>
    <row r="61" spans="1:6">
      <c r="A61" s="11" t="s">
        <v>150</v>
      </c>
      <c r="B61" s="11" t="s">
        <v>151</v>
      </c>
      <c r="C61" s="12" t="s">
        <v>152</v>
      </c>
      <c r="D61" s="13">
        <v>1000</v>
      </c>
      <c r="E61" s="15"/>
      <c r="F61" s="15">
        <f t="shared" si="0"/>
        <v>1000</v>
      </c>
    </row>
    <row r="62" spans="1:6">
      <c r="A62" s="11" t="s">
        <v>153</v>
      </c>
      <c r="B62" s="11" t="s">
        <v>76</v>
      </c>
      <c r="C62" s="12" t="s">
        <v>79</v>
      </c>
      <c r="D62" s="13">
        <v>10000</v>
      </c>
      <c r="E62" s="15"/>
      <c r="F62" s="15">
        <f t="shared" si="0"/>
        <v>10000</v>
      </c>
    </row>
    <row r="63" spans="1:6">
      <c r="A63" s="11" t="s">
        <v>155</v>
      </c>
      <c r="B63" s="11" t="s">
        <v>154</v>
      </c>
      <c r="C63" s="12" t="s">
        <v>156</v>
      </c>
      <c r="D63" s="13">
        <v>14000</v>
      </c>
      <c r="E63" s="15"/>
      <c r="F63" s="15">
        <f t="shared" si="0"/>
        <v>14000</v>
      </c>
    </row>
    <row r="64" spans="1:6">
      <c r="A64" s="11" t="s">
        <v>157</v>
      </c>
      <c r="B64" s="11" t="s">
        <v>81</v>
      </c>
      <c r="C64" s="12" t="s">
        <v>82</v>
      </c>
      <c r="D64" s="13">
        <v>3000</v>
      </c>
      <c r="E64" s="15"/>
      <c r="F64" s="15">
        <f t="shared" si="0"/>
        <v>3000</v>
      </c>
    </row>
    <row r="65" spans="1:6">
      <c r="A65" s="11" t="s">
        <v>158</v>
      </c>
      <c r="B65" s="11" t="s">
        <v>159</v>
      </c>
      <c r="C65" s="12" t="s">
        <v>160</v>
      </c>
      <c r="D65" s="13">
        <v>6000</v>
      </c>
      <c r="E65" s="15"/>
      <c r="F65" s="15">
        <f t="shared" si="0"/>
        <v>6000</v>
      </c>
    </row>
    <row r="66" spans="1:6">
      <c r="A66" s="11" t="s">
        <v>161</v>
      </c>
      <c r="B66" s="11" t="s">
        <v>84</v>
      </c>
      <c r="C66" s="12" t="s">
        <v>162</v>
      </c>
      <c r="D66" s="13">
        <v>8000</v>
      </c>
      <c r="E66" s="15"/>
      <c r="F66" s="15">
        <f t="shared" si="0"/>
        <v>8000</v>
      </c>
    </row>
    <row r="67" spans="1:6">
      <c r="A67" s="11" t="s">
        <v>163</v>
      </c>
      <c r="B67" s="11" t="s">
        <v>89</v>
      </c>
      <c r="C67" s="12" t="s">
        <v>90</v>
      </c>
      <c r="D67" s="13">
        <v>2000</v>
      </c>
      <c r="E67" s="15"/>
      <c r="F67" s="15">
        <f t="shared" si="0"/>
        <v>2000</v>
      </c>
    </row>
    <row r="68" spans="1:6">
      <c r="A68" s="11" t="s">
        <v>164</v>
      </c>
      <c r="B68" s="11" t="s">
        <v>92</v>
      </c>
      <c r="C68" s="12" t="s">
        <v>165</v>
      </c>
      <c r="D68" s="13">
        <v>1000</v>
      </c>
      <c r="E68" s="15"/>
      <c r="F68" s="15">
        <f t="shared" ref="F68:F74" si="1">SUM(D68:E68)</f>
        <v>1000</v>
      </c>
    </row>
    <row r="69" spans="1:6">
      <c r="A69" s="11" t="s">
        <v>166</v>
      </c>
      <c r="B69" s="11" t="s">
        <v>112</v>
      </c>
      <c r="C69" s="12" t="s">
        <v>189</v>
      </c>
      <c r="D69" s="13">
        <v>611000</v>
      </c>
      <c r="E69" s="15"/>
      <c r="F69" s="15">
        <f t="shared" si="1"/>
        <v>611000</v>
      </c>
    </row>
    <row r="70" spans="1:6">
      <c r="A70" s="11" t="s">
        <v>167</v>
      </c>
      <c r="B70" s="11" t="s">
        <v>112</v>
      </c>
      <c r="C70" s="12" t="s">
        <v>190</v>
      </c>
      <c r="D70" s="13">
        <v>89000</v>
      </c>
      <c r="E70" s="15"/>
      <c r="F70" s="15">
        <f t="shared" si="1"/>
        <v>89000</v>
      </c>
    </row>
    <row r="71" spans="1:6">
      <c r="A71" s="11" t="s">
        <v>168</v>
      </c>
      <c r="B71" s="11" t="s">
        <v>95</v>
      </c>
      <c r="C71" s="12" t="s">
        <v>96</v>
      </c>
      <c r="D71" s="13">
        <v>10000</v>
      </c>
      <c r="E71" s="15"/>
      <c r="F71" s="15">
        <f t="shared" si="1"/>
        <v>10000</v>
      </c>
    </row>
    <row r="72" spans="1:6">
      <c r="A72" s="11" t="s">
        <v>169</v>
      </c>
      <c r="B72" s="11" t="s">
        <v>100</v>
      </c>
      <c r="C72" s="12" t="s">
        <v>170</v>
      </c>
      <c r="D72" s="13">
        <v>7000</v>
      </c>
      <c r="E72" s="15"/>
      <c r="F72" s="15">
        <f t="shared" si="1"/>
        <v>7000</v>
      </c>
    </row>
    <row r="73" spans="1:6">
      <c r="A73" s="11" t="s">
        <v>171</v>
      </c>
      <c r="B73" s="11" t="s">
        <v>172</v>
      </c>
      <c r="C73" s="12" t="s">
        <v>178</v>
      </c>
      <c r="D73" s="15">
        <v>15000</v>
      </c>
      <c r="E73" s="15"/>
      <c r="F73" s="15">
        <f t="shared" si="1"/>
        <v>15000</v>
      </c>
    </row>
    <row r="74" spans="1:6" s="19" customFormat="1">
      <c r="A74" s="20" t="s">
        <v>179</v>
      </c>
      <c r="B74" s="11"/>
      <c r="C74" s="16" t="s">
        <v>182</v>
      </c>
      <c r="D74" s="15">
        <v>300000</v>
      </c>
      <c r="E74" s="15"/>
      <c r="F74" s="15">
        <f t="shared" si="1"/>
        <v>300000</v>
      </c>
    </row>
    <row r="77" spans="1:6">
      <c r="C77" t="s">
        <v>187</v>
      </c>
    </row>
    <row r="78" spans="1:6">
      <c r="C78" t="s">
        <v>188</v>
      </c>
    </row>
    <row r="79" spans="1:6">
      <c r="C79" s="21"/>
    </row>
  </sheetData>
  <printOptions horizontalCentered="1" verticalCentered="1"/>
  <pageMargins left="0" right="0" top="0" bottom="3.937007874015748E-2" header="0.39370078740157483" footer="0.39370078740157483"/>
  <pageSetup paperSize="9" scale="95" orientation="landscape" horizontalDpi="300" verticalDpi="300" r:id="rId1"/>
  <headerFooter alignWithMargins="0">
    <oddFooter>&amp;L&amp;"Arial,Regular"&amp;9 LC147RP-IRRP &amp;C&amp;"Arial,Regular"&amp;9Stranica &amp;P od &amp;N &amp;R&amp;"Arial,Regular"&amp;9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PRIHODI-I IZMJ.</vt:lpstr>
      <vt:lpstr>RASHODI-I IZMJ.</vt:lpstr>
      <vt:lpstr>'RASHODI-I IZMJ.'!Ispis_naslova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Nena</cp:lastModifiedBy>
  <cp:lastPrinted>2018-01-29T10:48:56Z</cp:lastPrinted>
  <dcterms:created xsi:type="dcterms:W3CDTF">2017-10-10T12:10:10Z</dcterms:created>
  <dcterms:modified xsi:type="dcterms:W3CDTF">2018-02-01T09:19:24Z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